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Q18152\Amendment 07\"/>
    </mc:Choice>
  </mc:AlternateContent>
  <bookViews>
    <workbookView xWindow="0" yWindow="0" windowWidth="28770" windowHeight="117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3" i="1" l="1"/>
  <c r="D150" i="1"/>
  <c r="D147" i="1"/>
  <c r="D187" i="1" l="1"/>
  <c r="D156" i="1"/>
  <c r="D144" i="1"/>
  <c r="D138" i="1"/>
  <c r="D137" i="1"/>
  <c r="B134" i="1"/>
  <c r="B135" i="1" s="1"/>
  <c r="D135" i="1" s="1"/>
  <c r="B131" i="1"/>
  <c r="B132" i="1" s="1"/>
  <c r="D132" i="1" s="1"/>
  <c r="B128" i="1"/>
  <c r="B129" i="1" s="1"/>
  <c r="D129" i="1" s="1"/>
  <c r="D122" i="1"/>
  <c r="D121" i="1"/>
  <c r="B118" i="1"/>
  <c r="B119" i="1" s="1"/>
  <c r="D119" i="1" s="1"/>
  <c r="B115" i="1"/>
  <c r="B116" i="1" s="1"/>
  <c r="D116" i="1" s="1"/>
  <c r="B112" i="1"/>
  <c r="B113" i="1" s="1"/>
  <c r="D113" i="1" s="1"/>
  <c r="B109" i="1"/>
  <c r="B110" i="1" s="1"/>
  <c r="D110" i="1" s="1"/>
  <c r="D105" i="1"/>
  <c r="D104" i="1"/>
  <c r="B101" i="1"/>
  <c r="B102" i="1" s="1"/>
  <c r="D102" i="1" s="1"/>
  <c r="B98" i="1"/>
  <c r="B99" i="1" s="1"/>
  <c r="D99" i="1" s="1"/>
  <c r="B95" i="1"/>
  <c r="B96" i="1" s="1"/>
  <c r="D96" i="1" s="1"/>
  <c r="B92" i="1"/>
  <c r="B93" i="1" s="1"/>
  <c r="D93" i="1" s="1"/>
  <c r="D83" i="1"/>
  <c r="D84" i="1" s="1"/>
  <c r="C71" i="1"/>
  <c r="D71" i="1" s="1"/>
  <c r="C70" i="1"/>
  <c r="B70" i="1"/>
  <c r="C69" i="1"/>
  <c r="B69" i="1"/>
  <c r="C68" i="1"/>
  <c r="B68" i="1"/>
  <c r="C67" i="1"/>
  <c r="B67" i="1"/>
  <c r="B66" i="1"/>
  <c r="D61" i="1"/>
  <c r="D59" i="1"/>
  <c r="C56" i="1"/>
  <c r="C55" i="1"/>
  <c r="B55" i="1"/>
  <c r="C53" i="1"/>
  <c r="C52" i="1"/>
  <c r="B52" i="1"/>
  <c r="B53" i="1" s="1"/>
  <c r="C50" i="1"/>
  <c r="C49" i="1"/>
  <c r="B49" i="1"/>
  <c r="C47" i="1"/>
  <c r="C46" i="1"/>
  <c r="B46" i="1"/>
  <c r="B47" i="1" s="1"/>
  <c r="B39" i="1"/>
  <c r="B40" i="1" s="1"/>
  <c r="D40" i="1" s="1"/>
  <c r="B36" i="1"/>
  <c r="B37" i="1" s="1"/>
  <c r="D37" i="1" s="1"/>
  <c r="B33" i="1"/>
  <c r="B34" i="1" s="1"/>
  <c r="D34" i="1" s="1"/>
  <c r="B30" i="1"/>
  <c r="B31" i="1" s="1"/>
  <c r="D31" i="1" s="1"/>
  <c r="D23" i="1"/>
  <c r="D11" i="1"/>
  <c r="D55" i="1" l="1"/>
  <c r="D68" i="1"/>
  <c r="D70" i="1"/>
  <c r="D134" i="1"/>
  <c r="D47" i="1"/>
  <c r="D128" i="1"/>
  <c r="D53" i="1"/>
  <c r="D49" i="1"/>
  <c r="D67" i="1"/>
  <c r="D46" i="1"/>
  <c r="B50" i="1"/>
  <c r="D50" i="1" s="1"/>
  <c r="D52" i="1"/>
  <c r="D92" i="1"/>
  <c r="D95" i="1"/>
  <c r="D98" i="1"/>
  <c r="D101" i="1"/>
  <c r="D131" i="1"/>
  <c r="B56" i="1"/>
  <c r="D56" i="1" s="1"/>
  <c r="D69" i="1"/>
  <c r="D170" i="1"/>
  <c r="D30" i="1"/>
  <c r="D33" i="1"/>
  <c r="D36" i="1"/>
  <c r="D39" i="1"/>
  <c r="C66" i="1"/>
  <c r="D66" i="1" s="1"/>
  <c r="D109" i="1"/>
  <c r="D112" i="1"/>
  <c r="D115" i="1"/>
  <c r="D118" i="1"/>
  <c r="D139" i="1" l="1"/>
  <c r="D57" i="1"/>
  <c r="D106" i="1"/>
  <c r="D72" i="1"/>
  <c r="D123" i="1"/>
  <c r="D42" i="1"/>
  <c r="D189" i="1" l="1"/>
</calcChain>
</file>

<file path=xl/sharedStrings.xml><?xml version="1.0" encoding="utf-8"?>
<sst xmlns="http://schemas.openxmlformats.org/spreadsheetml/2006/main" count="218" uniqueCount="88">
  <si>
    <t>QTY</t>
  </si>
  <si>
    <t>Unit Costs</t>
  </si>
  <si>
    <t>Total</t>
  </si>
  <si>
    <t xml:space="preserve">Mobilization </t>
  </si>
  <si>
    <t>LS</t>
  </si>
  <si>
    <t xml:space="preserve">Design Review </t>
  </si>
  <si>
    <t>CDR</t>
  </si>
  <si>
    <t>PDR</t>
  </si>
  <si>
    <t>FDR</t>
  </si>
  <si>
    <t xml:space="preserve">Deployment Planning </t>
  </si>
  <si>
    <t xml:space="preserve">Design Review Total </t>
  </si>
  <si>
    <t>Non Recurring Engineering (NRE)</t>
  </si>
  <si>
    <t xml:space="preserve">Testing </t>
  </si>
  <si>
    <t>Environmental Testing</t>
  </si>
  <si>
    <t>First Article Testing</t>
  </si>
  <si>
    <t>Functional Testing</t>
  </si>
  <si>
    <t>Payment Application Testing (Support Role)</t>
  </si>
  <si>
    <t>System Integration Testing</t>
  </si>
  <si>
    <t>Pilot Testing</t>
  </si>
  <si>
    <t xml:space="preserve">Testing Total </t>
  </si>
  <si>
    <t>Training</t>
  </si>
  <si>
    <t>Storage Costs (New and Removed Gates)</t>
  </si>
  <si>
    <t>Base System Faregates (Installed)</t>
  </si>
  <si>
    <t>ADA Faregate</t>
  </si>
  <si>
    <t xml:space="preserve">Installation </t>
  </si>
  <si>
    <t>ADA End</t>
  </si>
  <si>
    <t>Standard</t>
  </si>
  <si>
    <t>Standard End</t>
  </si>
  <si>
    <t xml:space="preserve">Total Installed Faregates </t>
  </si>
  <si>
    <t xml:space="preserve">WMATA Training Lab and Other Facilities </t>
  </si>
  <si>
    <t>Portable Station Manager Tablets Configured for Operation</t>
  </si>
  <si>
    <t xml:space="preserve">Station Terminals </t>
  </si>
  <si>
    <t>Faregate (Spares)</t>
  </si>
  <si>
    <t>ADA</t>
  </si>
  <si>
    <t>Portable Station Manager Tablets</t>
  </si>
  <si>
    <t>Total Spare Devices</t>
  </si>
  <si>
    <t>Warranty</t>
  </si>
  <si>
    <t>90 day Faregate Maintenance (or System Acceptance)</t>
  </si>
  <si>
    <t xml:space="preserve">Base Warranty Total </t>
  </si>
  <si>
    <t>Spare Parts (System Components)</t>
  </si>
  <si>
    <t xml:space="preserve">Software Maintenance </t>
  </si>
  <si>
    <t xml:space="preserve">  5 Year Base Agreement </t>
  </si>
  <si>
    <t>Software Maintenance Total</t>
  </si>
  <si>
    <t xml:space="preserve">TOTAL </t>
  </si>
  <si>
    <t>Contract Options</t>
  </si>
  <si>
    <t>Silver Line Faregates (Installed)</t>
  </si>
  <si>
    <t xml:space="preserve">Portable Devices </t>
  </si>
  <si>
    <t xml:space="preserve">Total SL Installed Faregates </t>
  </si>
  <si>
    <t>Purple Line Faregates (Installed)</t>
  </si>
  <si>
    <t xml:space="preserve">Total PL Installed Faregates </t>
  </si>
  <si>
    <t>Potomac Yards (Installed)</t>
  </si>
  <si>
    <t xml:space="preserve">Total PY Installed Faregates </t>
  </si>
  <si>
    <t xml:space="preserve">TOTAL Extended Maintenance </t>
  </si>
  <si>
    <t xml:space="preserve">Extended Parts Warranty </t>
  </si>
  <si>
    <t xml:space="preserve">TOTAL Extended Warranty </t>
  </si>
  <si>
    <t xml:space="preserve">TOTAL Options </t>
  </si>
  <si>
    <t xml:space="preserve">TOTAL with Options </t>
  </si>
  <si>
    <t>Name of Company</t>
  </si>
  <si>
    <t>Signature of Authorized Personnel</t>
  </si>
  <si>
    <t>Title</t>
  </si>
  <si>
    <t xml:space="preserve">  $</t>
  </si>
  <si>
    <t>Preventive and Corrective Maintenance Option 1 (5 years)</t>
  </si>
  <si>
    <t xml:space="preserve">  Software Engineering Banked Hours </t>
  </si>
  <si>
    <t xml:space="preserve">1 Year Parts Maintenance/Replacement Warranty </t>
  </si>
  <si>
    <t>Extended Warranty on Parts Option 1 ( 4 Years)</t>
  </si>
  <si>
    <t>Extended Warranty on Parts Option 2 ( 1 Year)</t>
  </si>
  <si>
    <t>Extended Warranty on Parts Option 3 ( 1 Year)</t>
  </si>
  <si>
    <t>Extended Warranty on Parts Option 4 ( 1 Year)</t>
  </si>
  <si>
    <t>Extended Warranty on Parts Option 5 ( 1 Year)</t>
  </si>
  <si>
    <t>Extended Warranty on Parts Option 6 ( 1 Year)</t>
  </si>
  <si>
    <t>Preventive and Corrective Maintenance Option 2 (1 year)</t>
  </si>
  <si>
    <t>Preventive and Corrective Maintenance Option 3 (1 year)</t>
  </si>
  <si>
    <t>Preventive and Corrective Maintenance Option 4 (1 year)</t>
  </si>
  <si>
    <t>Preventive and Corrective Maintenance Option 5 (1 year)</t>
  </si>
  <si>
    <t>Preventive and Corrective Maintenance Option 6 (1 year)</t>
  </si>
  <si>
    <t>Initial Revenue Service Test</t>
  </si>
  <si>
    <t xml:space="preserve">Faregate Central System </t>
  </si>
  <si>
    <t>Extended  Maintenance</t>
  </si>
  <si>
    <t>Software Maintenance Option 1 (1  Year )</t>
  </si>
  <si>
    <t>Software Maintenance Option 2 (1 Year)</t>
  </si>
  <si>
    <t>Software Maintenance Option 3 (1 year)</t>
  </si>
  <si>
    <t>Software Maintenance Option 4 (1 year)</t>
  </si>
  <si>
    <t>Software Maintenance Option  5 (1 year)</t>
  </si>
  <si>
    <t>Software Engineering Banked Hours Option  1</t>
  </si>
  <si>
    <t>Software Engineering Banked Hours Option 2</t>
  </si>
  <si>
    <t>Software Engineering Banked Hours Option  3</t>
  </si>
  <si>
    <t>Software Engineering Banked Hours Option 4</t>
  </si>
  <si>
    <t>Software Engineering Banked Hours Option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</si>
</sst>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2" fillId="0" borderId="4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44" fontId="1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4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1" fontId="0" fillId="0" borderId="7" xfId="0" applyNumberFormat="1" applyBorder="1" applyAlignment="1">
      <alignment horizontal="center" vertical="top"/>
    </xf>
    <xf numFmtId="44" fontId="0" fillId="0" borderId="7" xfId="0" applyNumberFormat="1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" fontId="1" fillId="0" borderId="7" xfId="0" applyNumberFormat="1" applyFont="1" applyBorder="1" applyAlignment="1">
      <alignment horizontal="center" vertical="top"/>
    </xf>
    <xf numFmtId="0" fontId="2" fillId="0" borderId="9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44" fontId="1" fillId="0" borderId="11" xfId="0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2" xfId="0" applyFont="1" applyBorder="1"/>
    <xf numFmtId="0" fontId="0" fillId="0" borderId="12" xfId="0" applyBorder="1"/>
    <xf numFmtId="0" fontId="2" fillId="0" borderId="4" xfId="0" applyFont="1" applyBorder="1" applyAlignment="1">
      <alignment wrapText="1"/>
    </xf>
    <xf numFmtId="1" fontId="0" fillId="0" borderId="7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left" vertical="center" wrapText="1"/>
    </xf>
    <xf numFmtId="44" fontId="1" fillId="0" borderId="8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left" vertical="center"/>
    </xf>
    <xf numFmtId="44" fontId="0" fillId="0" borderId="7" xfId="0" applyNumberFormat="1" applyBorder="1"/>
    <xf numFmtId="0" fontId="2" fillId="0" borderId="4" xfId="0" applyFont="1" applyBorder="1" applyAlignment="1">
      <alignment horizontal="left" vertical="top"/>
    </xf>
    <xf numFmtId="0" fontId="3" fillId="0" borderId="4" xfId="0" applyFont="1" applyBorder="1"/>
    <xf numFmtId="44" fontId="2" fillId="0" borderId="7" xfId="0" applyNumberFormat="1" applyFont="1" applyBorder="1"/>
    <xf numFmtId="0" fontId="4" fillId="2" borderId="9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4" fillId="0" borderId="12" xfId="0" applyFont="1" applyFill="1" applyBorder="1"/>
    <xf numFmtId="0" fontId="0" fillId="0" borderId="4" xfId="0" applyFont="1" applyBorder="1" applyAlignment="1">
      <alignment horizontal="left" vertical="top"/>
    </xf>
    <xf numFmtId="44" fontId="1" fillId="0" borderId="0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9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ill="1"/>
    <xf numFmtId="164" fontId="1" fillId="0" borderId="8" xfId="1" applyNumberFormat="1" applyFont="1" applyBorder="1" applyAlignment="1">
      <alignment horizontal="left" vertical="center"/>
    </xf>
    <xf numFmtId="164" fontId="1" fillId="2" borderId="11" xfId="1" applyNumberFormat="1" applyFont="1" applyFill="1" applyBorder="1" applyAlignment="1">
      <alignment horizontal="left" vertical="center"/>
    </xf>
    <xf numFmtId="164" fontId="1" fillId="0" borderId="1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WMATA%20Fare%20Collection\Mott%20MacDonald\FareGates\Faregate%20RFP\Faregate%20Acquisition%20Price%20Sheet%20Final%209-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sts "/>
      <sheetName val="Mobilization "/>
      <sheetName val="Design Review"/>
      <sheetName val="Testing"/>
      <sheetName val="Training "/>
      <sheetName val=" Faregate Deployment Costs"/>
      <sheetName val="Faregates Total Unit Cost"/>
      <sheetName val="Warranty"/>
      <sheetName val="Spare Part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>
            <v>3</v>
          </cell>
        </row>
        <row r="7">
          <cell r="D7">
            <v>6</v>
          </cell>
        </row>
        <row r="8">
          <cell r="D8">
            <v>3</v>
          </cell>
        </row>
        <row r="9">
          <cell r="D9">
            <v>2</v>
          </cell>
        </row>
        <row r="16">
          <cell r="D16">
            <v>128</v>
          </cell>
        </row>
        <row r="17">
          <cell r="D17">
            <v>155</v>
          </cell>
        </row>
        <row r="18">
          <cell r="D18">
            <v>578</v>
          </cell>
        </row>
        <row r="19">
          <cell r="D19">
            <v>289</v>
          </cell>
        </row>
        <row r="25">
          <cell r="D25">
            <v>6</v>
          </cell>
        </row>
        <row r="26">
          <cell r="D26">
            <v>6</v>
          </cell>
        </row>
        <row r="27">
          <cell r="D27">
            <v>25</v>
          </cell>
        </row>
        <row r="28">
          <cell r="D28">
            <v>6</v>
          </cell>
        </row>
        <row r="44">
          <cell r="D44">
            <v>1</v>
          </cell>
        </row>
        <row r="45">
          <cell r="D45">
            <v>5</v>
          </cell>
        </row>
        <row r="46">
          <cell r="D46">
            <v>1</v>
          </cell>
        </row>
        <row r="52">
          <cell r="D52">
            <v>3</v>
          </cell>
        </row>
        <row r="53">
          <cell r="D53">
            <v>3</v>
          </cell>
        </row>
        <row r="54">
          <cell r="D54">
            <v>8</v>
          </cell>
        </row>
        <row r="55">
          <cell r="D55">
            <v>4</v>
          </cell>
        </row>
        <row r="56">
          <cell r="D56">
            <v>30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3"/>
  <sheetViews>
    <sheetView tabSelected="1" zoomScaleNormal="100" workbookViewId="0">
      <selection activeCell="H158" sqref="H158"/>
    </sheetView>
  </sheetViews>
  <sheetFormatPr defaultRowHeight="15" x14ac:dyDescent="0.25"/>
  <cols>
    <col min="1" max="1" width="54.85546875" customWidth="1"/>
    <col min="3" max="3" width="10.7109375" customWidth="1"/>
    <col min="4" max="4" width="17.7109375" customWidth="1"/>
  </cols>
  <sheetData>
    <row r="1" spans="1:4" ht="15.75" thickBot="1" x14ac:dyDescent="0.3">
      <c r="A1" s="60"/>
      <c r="B1" s="61"/>
      <c r="C1" s="61"/>
      <c r="D1" s="62"/>
    </row>
    <row r="2" spans="1:4" ht="15.75" thickBot="1" x14ac:dyDescent="0.3">
      <c r="A2" s="1"/>
      <c r="B2" s="2" t="s">
        <v>0</v>
      </c>
      <c r="C2" s="2" t="s">
        <v>1</v>
      </c>
      <c r="D2" s="3" t="s">
        <v>2</v>
      </c>
    </row>
    <row r="3" spans="1:4" x14ac:dyDescent="0.25">
      <c r="A3" s="1"/>
      <c r="B3" s="4"/>
      <c r="C3" s="5"/>
      <c r="D3" s="6"/>
    </row>
    <row r="4" spans="1:4" ht="15.75" x14ac:dyDescent="0.25">
      <c r="A4" s="7" t="s">
        <v>3</v>
      </c>
      <c r="B4" s="8" t="s">
        <v>4</v>
      </c>
      <c r="C4" s="9"/>
      <c r="D4" s="57" t="s">
        <v>60</v>
      </c>
    </row>
    <row r="5" spans="1:4" ht="15.75" x14ac:dyDescent="0.25">
      <c r="A5" s="7"/>
      <c r="B5" s="11"/>
      <c r="C5" s="9"/>
      <c r="D5" s="10"/>
    </row>
    <row r="6" spans="1:4" ht="15.75" x14ac:dyDescent="0.25">
      <c r="A6" s="7" t="s">
        <v>5</v>
      </c>
      <c r="B6" s="4"/>
      <c r="C6" s="9"/>
      <c r="D6" s="6"/>
    </row>
    <row r="7" spans="1:4" ht="15.75" x14ac:dyDescent="0.25">
      <c r="A7" s="12" t="s">
        <v>6</v>
      </c>
      <c r="B7" s="8" t="s">
        <v>4</v>
      </c>
      <c r="C7" s="13"/>
      <c r="D7" s="57" t="s">
        <v>60</v>
      </c>
    </row>
    <row r="8" spans="1:4" ht="15.75" x14ac:dyDescent="0.25">
      <c r="A8" s="12" t="s">
        <v>7</v>
      </c>
      <c r="B8" s="8" t="s">
        <v>4</v>
      </c>
      <c r="C8" s="13"/>
      <c r="D8" s="57" t="s">
        <v>60</v>
      </c>
    </row>
    <row r="9" spans="1:4" ht="15.75" x14ac:dyDescent="0.25">
      <c r="A9" s="12" t="s">
        <v>8</v>
      </c>
      <c r="B9" s="8" t="s">
        <v>4</v>
      </c>
      <c r="C9" s="13"/>
      <c r="D9" s="57" t="s">
        <v>60</v>
      </c>
    </row>
    <row r="10" spans="1:4" ht="15.75" x14ac:dyDescent="0.25">
      <c r="A10" s="12" t="s">
        <v>9</v>
      </c>
      <c r="B10" s="8" t="s">
        <v>4</v>
      </c>
      <c r="C10" s="13"/>
      <c r="D10" s="57" t="s">
        <v>60</v>
      </c>
    </row>
    <row r="11" spans="1:4" ht="15.75" x14ac:dyDescent="0.25">
      <c r="A11" s="7" t="s">
        <v>10</v>
      </c>
      <c r="B11" s="11"/>
      <c r="C11" s="9"/>
      <c r="D11" s="10">
        <f>SUM(D7:D10)</f>
        <v>0</v>
      </c>
    </row>
    <row r="12" spans="1:4" ht="15.75" x14ac:dyDescent="0.25">
      <c r="A12" s="7"/>
      <c r="B12" s="11"/>
      <c r="C12" s="9"/>
      <c r="D12" s="10"/>
    </row>
    <row r="13" spans="1:4" ht="15.75" x14ac:dyDescent="0.25">
      <c r="A13" s="7" t="s">
        <v>11</v>
      </c>
      <c r="B13" s="8" t="s">
        <v>4</v>
      </c>
      <c r="C13" s="9"/>
      <c r="D13" s="10"/>
    </row>
    <row r="14" spans="1:4" x14ac:dyDescent="0.25">
      <c r="A14" s="1"/>
      <c r="B14" s="4"/>
      <c r="C14" s="5"/>
      <c r="D14" s="6"/>
    </row>
    <row r="15" spans="1:4" ht="15.75" x14ac:dyDescent="0.25">
      <c r="A15" s="7" t="s">
        <v>12</v>
      </c>
      <c r="B15" s="11"/>
      <c r="C15" s="9"/>
      <c r="D15" s="6"/>
    </row>
    <row r="16" spans="1:4" ht="15.75" x14ac:dyDescent="0.25">
      <c r="A16" s="12" t="s">
        <v>13</v>
      </c>
      <c r="B16" s="8" t="s">
        <v>4</v>
      </c>
      <c r="C16" s="13"/>
      <c r="D16" s="57" t="s">
        <v>60</v>
      </c>
    </row>
    <row r="17" spans="1:4" ht="15.75" x14ac:dyDescent="0.25">
      <c r="A17" s="12" t="s">
        <v>14</v>
      </c>
      <c r="B17" s="8" t="s">
        <v>4</v>
      </c>
      <c r="C17" s="13"/>
      <c r="D17" s="57" t="s">
        <v>60</v>
      </c>
    </row>
    <row r="18" spans="1:4" ht="15.75" x14ac:dyDescent="0.25">
      <c r="A18" s="12" t="s">
        <v>15</v>
      </c>
      <c r="B18" s="8" t="s">
        <v>4</v>
      </c>
      <c r="C18" s="13"/>
      <c r="D18" s="57" t="s">
        <v>60</v>
      </c>
    </row>
    <row r="19" spans="1:4" ht="15.75" x14ac:dyDescent="0.25">
      <c r="A19" s="12" t="s">
        <v>16</v>
      </c>
      <c r="B19" s="8" t="s">
        <v>4</v>
      </c>
      <c r="C19" s="13"/>
      <c r="D19" s="57" t="s">
        <v>60</v>
      </c>
    </row>
    <row r="20" spans="1:4" ht="15.75" x14ac:dyDescent="0.25">
      <c r="A20" s="12" t="s">
        <v>17</v>
      </c>
      <c r="B20" s="8" t="s">
        <v>4</v>
      </c>
      <c r="C20" s="13"/>
      <c r="D20" s="57" t="s">
        <v>60</v>
      </c>
    </row>
    <row r="21" spans="1:4" ht="15.75" x14ac:dyDescent="0.25">
      <c r="A21" s="12" t="s">
        <v>18</v>
      </c>
      <c r="B21" s="8" t="s">
        <v>4</v>
      </c>
      <c r="C21" s="13"/>
      <c r="D21" s="57" t="s">
        <v>60</v>
      </c>
    </row>
    <row r="22" spans="1:4" ht="15.75" x14ac:dyDescent="0.25">
      <c r="A22" s="12" t="s">
        <v>75</v>
      </c>
      <c r="B22" s="8" t="s">
        <v>4</v>
      </c>
      <c r="C22" s="13"/>
      <c r="D22" s="57" t="s">
        <v>60</v>
      </c>
    </row>
    <row r="23" spans="1:4" ht="15.75" x14ac:dyDescent="0.25">
      <c r="A23" s="7" t="s">
        <v>19</v>
      </c>
      <c r="B23" s="11"/>
      <c r="C23" s="9"/>
      <c r="D23" s="10">
        <f>SUM(D16:D22)</f>
        <v>0</v>
      </c>
    </row>
    <row r="24" spans="1:4" ht="15.75" x14ac:dyDescent="0.25">
      <c r="A24" s="7"/>
      <c r="B24" s="11"/>
      <c r="C24" s="9"/>
      <c r="D24" s="14"/>
    </row>
    <row r="25" spans="1:4" ht="15.75" x14ac:dyDescent="0.25">
      <c r="A25" s="7" t="s">
        <v>20</v>
      </c>
      <c r="B25" s="8" t="s">
        <v>4</v>
      </c>
      <c r="C25" s="9"/>
      <c r="D25" s="57" t="s">
        <v>60</v>
      </c>
    </row>
    <row r="26" spans="1:4" ht="15.75" x14ac:dyDescent="0.25">
      <c r="A26" s="7"/>
      <c r="B26" s="8"/>
      <c r="C26" s="9"/>
      <c r="D26" s="10"/>
    </row>
    <row r="27" spans="1:4" ht="15.75" x14ac:dyDescent="0.25">
      <c r="A27" s="7" t="s">
        <v>21</v>
      </c>
      <c r="B27" s="8" t="s">
        <v>4</v>
      </c>
      <c r="C27" s="9"/>
      <c r="D27" s="57" t="s">
        <v>60</v>
      </c>
    </row>
    <row r="28" spans="1:4" x14ac:dyDescent="0.25">
      <c r="A28" s="1"/>
      <c r="B28" s="4"/>
      <c r="C28" s="5"/>
      <c r="D28" s="6"/>
    </row>
    <row r="29" spans="1:4" ht="15.75" x14ac:dyDescent="0.25">
      <c r="A29" s="7" t="s">
        <v>22</v>
      </c>
      <c r="B29" s="11"/>
      <c r="C29" s="9"/>
      <c r="D29" s="6"/>
    </row>
    <row r="30" spans="1:4" x14ac:dyDescent="0.25">
      <c r="A30" s="15" t="s">
        <v>23</v>
      </c>
      <c r="B30" s="16">
        <f>'[1]Faregates Total Unit Cost'!D16</f>
        <v>128</v>
      </c>
      <c r="C30" s="17"/>
      <c r="D30" s="14">
        <f>B30*C30</f>
        <v>0</v>
      </c>
    </row>
    <row r="31" spans="1:4" x14ac:dyDescent="0.25">
      <c r="A31" s="15" t="s">
        <v>24</v>
      </c>
      <c r="B31" s="16">
        <f>B30</f>
        <v>128</v>
      </c>
      <c r="C31" s="17"/>
      <c r="D31" s="14">
        <f>B31*C31</f>
        <v>0</v>
      </c>
    </row>
    <row r="32" spans="1:4" x14ac:dyDescent="0.25">
      <c r="A32" s="15"/>
      <c r="B32" s="18"/>
      <c r="C32" s="19"/>
      <c r="D32" s="6"/>
    </row>
    <row r="33" spans="1:4" x14ac:dyDescent="0.25">
      <c r="A33" s="15" t="s">
        <v>25</v>
      </c>
      <c r="B33" s="16">
        <f>'[1]Faregates Total Unit Cost'!D17</f>
        <v>155</v>
      </c>
      <c r="C33" s="17"/>
      <c r="D33" s="14">
        <f>B33*C33</f>
        <v>0</v>
      </c>
    </row>
    <row r="34" spans="1:4" x14ac:dyDescent="0.25">
      <c r="A34" s="15" t="s">
        <v>24</v>
      </c>
      <c r="B34" s="16">
        <f>B33</f>
        <v>155</v>
      </c>
      <c r="C34" s="17"/>
      <c r="D34" s="14">
        <f>B34*C34</f>
        <v>0</v>
      </c>
    </row>
    <row r="35" spans="1:4" x14ac:dyDescent="0.25">
      <c r="A35" s="15"/>
      <c r="B35" s="18"/>
      <c r="C35" s="19"/>
      <c r="D35" s="6"/>
    </row>
    <row r="36" spans="1:4" x14ac:dyDescent="0.25">
      <c r="A36" s="15" t="s">
        <v>26</v>
      </c>
      <c r="B36" s="16">
        <f>'[1]Faregates Total Unit Cost'!D18</f>
        <v>578</v>
      </c>
      <c r="C36" s="17"/>
      <c r="D36" s="14">
        <f>B36*C36</f>
        <v>0</v>
      </c>
    </row>
    <row r="37" spans="1:4" x14ac:dyDescent="0.25">
      <c r="A37" s="15" t="s">
        <v>24</v>
      </c>
      <c r="B37" s="16">
        <f>B36</f>
        <v>578</v>
      </c>
      <c r="C37" s="17"/>
      <c r="D37" s="14">
        <f>B37*C37</f>
        <v>0</v>
      </c>
    </row>
    <row r="38" spans="1:4" x14ac:dyDescent="0.25">
      <c r="A38" s="15"/>
      <c r="B38" s="18"/>
      <c r="C38" s="19"/>
      <c r="D38" s="6"/>
    </row>
    <row r="39" spans="1:4" x14ac:dyDescent="0.25">
      <c r="A39" s="15" t="s">
        <v>27</v>
      </c>
      <c r="B39" s="16">
        <f>'[1]Faregates Total Unit Cost'!D19</f>
        <v>289</v>
      </c>
      <c r="C39" s="17"/>
      <c r="D39" s="14">
        <f>B39*C39</f>
        <v>0</v>
      </c>
    </row>
    <row r="40" spans="1:4" x14ac:dyDescent="0.25">
      <c r="A40" s="15" t="s">
        <v>24</v>
      </c>
      <c r="B40" s="16">
        <f>B39</f>
        <v>289</v>
      </c>
      <c r="C40" s="17"/>
      <c r="D40" s="14">
        <f>B40*C40</f>
        <v>0</v>
      </c>
    </row>
    <row r="41" spans="1:4" x14ac:dyDescent="0.25">
      <c r="A41" s="20"/>
      <c r="B41" s="21"/>
      <c r="C41" s="5"/>
      <c r="D41" s="6"/>
    </row>
    <row r="42" spans="1:4" ht="16.5" thickBot="1" x14ac:dyDescent="0.3">
      <c r="A42" s="22" t="s">
        <v>28</v>
      </c>
      <c r="B42" s="23"/>
      <c r="C42" s="24"/>
      <c r="D42" s="25">
        <f>D30+D31+D33+D34+D36+D37+D39+D40</f>
        <v>0</v>
      </c>
    </row>
    <row r="43" spans="1:4" ht="16.5" thickBot="1" x14ac:dyDescent="0.3">
      <c r="A43" s="26"/>
      <c r="B43" s="27"/>
      <c r="C43" s="28"/>
      <c r="D43" s="46"/>
    </row>
    <row r="44" spans="1:4" ht="16.5" thickBot="1" x14ac:dyDescent="0.3">
      <c r="A44" s="29"/>
      <c r="B44" s="2" t="s">
        <v>0</v>
      </c>
      <c r="C44" s="2" t="s">
        <v>1</v>
      </c>
      <c r="D44" s="3" t="s">
        <v>2</v>
      </c>
    </row>
    <row r="45" spans="1:4" ht="15.75" x14ac:dyDescent="0.25">
      <c r="A45" s="7" t="s">
        <v>29</v>
      </c>
      <c r="B45" s="11"/>
      <c r="C45" s="9"/>
      <c r="D45" s="6"/>
    </row>
    <row r="46" spans="1:4" x14ac:dyDescent="0.25">
      <c r="A46" s="15" t="s">
        <v>23</v>
      </c>
      <c r="B46" s="16">
        <f>'[1]Faregates Total Unit Cost'!D6</f>
        <v>3</v>
      </c>
      <c r="C46" s="17">
        <f>C30</f>
        <v>0</v>
      </c>
      <c r="D46" s="14">
        <f>B46*C46</f>
        <v>0</v>
      </c>
    </row>
    <row r="47" spans="1:4" x14ac:dyDescent="0.25">
      <c r="A47" s="15" t="s">
        <v>24</v>
      </c>
      <c r="B47" s="16">
        <f>B46</f>
        <v>3</v>
      </c>
      <c r="C47" s="17">
        <f>C31</f>
        <v>0</v>
      </c>
      <c r="D47" s="14">
        <f>B47*C47</f>
        <v>0</v>
      </c>
    </row>
    <row r="48" spans="1:4" x14ac:dyDescent="0.25">
      <c r="A48" s="15"/>
      <c r="B48" s="18"/>
      <c r="C48" s="19"/>
      <c r="D48" s="6"/>
    </row>
    <row r="49" spans="1:4" x14ac:dyDescent="0.25">
      <c r="A49" s="15" t="s">
        <v>25</v>
      </c>
      <c r="B49" s="16">
        <f>'[1]Faregates Total Unit Cost'!D7</f>
        <v>6</v>
      </c>
      <c r="C49" s="17">
        <f>C33</f>
        <v>0</v>
      </c>
      <c r="D49" s="14">
        <f>B49*C49</f>
        <v>0</v>
      </c>
    </row>
    <row r="50" spans="1:4" x14ac:dyDescent="0.25">
      <c r="A50" s="15" t="s">
        <v>24</v>
      </c>
      <c r="B50" s="16">
        <f>B49</f>
        <v>6</v>
      </c>
      <c r="C50" s="17">
        <f>C34</f>
        <v>0</v>
      </c>
      <c r="D50" s="14">
        <f>B50*C50</f>
        <v>0</v>
      </c>
    </row>
    <row r="51" spans="1:4" x14ac:dyDescent="0.25">
      <c r="A51" s="15"/>
      <c r="B51" s="18"/>
      <c r="C51" s="19"/>
      <c r="D51" s="6"/>
    </row>
    <row r="52" spans="1:4" x14ac:dyDescent="0.25">
      <c r="A52" s="15" t="s">
        <v>26</v>
      </c>
      <c r="B52" s="16">
        <f>'[1]Faregates Total Unit Cost'!D8</f>
        <v>3</v>
      </c>
      <c r="C52" s="17">
        <f>C36</f>
        <v>0</v>
      </c>
      <c r="D52" s="14">
        <f>B52*C52</f>
        <v>0</v>
      </c>
    </row>
    <row r="53" spans="1:4" x14ac:dyDescent="0.25">
      <c r="A53" s="15" t="s">
        <v>24</v>
      </c>
      <c r="B53" s="16">
        <f>B52</f>
        <v>3</v>
      </c>
      <c r="C53" s="17">
        <f>C37</f>
        <v>0</v>
      </c>
      <c r="D53" s="14">
        <f>B53*C53</f>
        <v>0</v>
      </c>
    </row>
    <row r="54" spans="1:4" x14ac:dyDescent="0.25">
      <c r="A54" s="15"/>
      <c r="B54" s="18"/>
      <c r="C54" s="19"/>
      <c r="D54" s="6"/>
    </row>
    <row r="55" spans="1:4" x14ac:dyDescent="0.25">
      <c r="A55" s="15" t="s">
        <v>27</v>
      </c>
      <c r="B55" s="16">
        <f>'[1]Faregates Total Unit Cost'!D9</f>
        <v>2</v>
      </c>
      <c r="C55" s="17">
        <f>C39</f>
        <v>0</v>
      </c>
      <c r="D55" s="14">
        <f>B55*C55</f>
        <v>0</v>
      </c>
    </row>
    <row r="56" spans="1:4" x14ac:dyDescent="0.25">
      <c r="A56" s="15" t="s">
        <v>24</v>
      </c>
      <c r="B56" s="16">
        <f>B55</f>
        <v>2</v>
      </c>
      <c r="C56" s="17">
        <f>C40</f>
        <v>0</v>
      </c>
      <c r="D56" s="14">
        <f>B56*C56</f>
        <v>0</v>
      </c>
    </row>
    <row r="57" spans="1:4" ht="15.75" x14ac:dyDescent="0.25">
      <c r="A57" s="7" t="s">
        <v>28</v>
      </c>
      <c r="B57" s="4"/>
      <c r="C57" s="5"/>
      <c r="D57" s="10">
        <f>D46+D47+D49+D50+D52+D53+D55+D56</f>
        <v>0</v>
      </c>
    </row>
    <row r="58" spans="1:4" ht="15.75" x14ac:dyDescent="0.25">
      <c r="A58" s="7"/>
      <c r="B58" s="4"/>
      <c r="C58" s="5"/>
      <c r="D58" s="10"/>
    </row>
    <row r="59" spans="1:4" ht="33.6" customHeight="1" x14ac:dyDescent="0.25">
      <c r="A59" s="31" t="s">
        <v>30</v>
      </c>
      <c r="B59" s="32">
        <v>250</v>
      </c>
      <c r="C59" s="33"/>
      <c r="D59" s="34">
        <f>B59*C59</f>
        <v>0</v>
      </c>
    </row>
    <row r="60" spans="1:4" ht="15.75" x14ac:dyDescent="0.25">
      <c r="A60" s="31"/>
      <c r="B60" s="35"/>
      <c r="C60" s="36"/>
      <c r="D60" s="10"/>
    </row>
    <row r="61" spans="1:4" ht="20.45" customHeight="1" x14ac:dyDescent="0.25">
      <c r="A61" s="31" t="s">
        <v>31</v>
      </c>
      <c r="B61" s="35">
        <v>126</v>
      </c>
      <c r="C61" s="36"/>
      <c r="D61" s="10">
        <f>B61*C61</f>
        <v>0</v>
      </c>
    </row>
    <row r="62" spans="1:4" ht="20.45" customHeight="1" x14ac:dyDescent="0.25">
      <c r="A62" s="31"/>
      <c r="B62" s="35"/>
      <c r="C62" s="36"/>
      <c r="D62" s="10"/>
    </row>
    <row r="63" spans="1:4" ht="20.45" customHeight="1" x14ac:dyDescent="0.25">
      <c r="A63" s="31" t="s">
        <v>76</v>
      </c>
      <c r="B63" s="35" t="s">
        <v>4</v>
      </c>
      <c r="C63" s="36"/>
      <c r="D63" s="57" t="s">
        <v>60</v>
      </c>
    </row>
    <row r="64" spans="1:4" x14ac:dyDescent="0.25">
      <c r="A64" s="1"/>
      <c r="B64" s="4"/>
      <c r="C64" s="5"/>
      <c r="D64" s="6"/>
    </row>
    <row r="65" spans="1:11" ht="15.75" x14ac:dyDescent="0.25">
      <c r="A65" s="7" t="s">
        <v>32</v>
      </c>
      <c r="B65" s="11"/>
      <c r="C65" s="9"/>
      <c r="D65" s="6"/>
    </row>
    <row r="66" spans="1:11" x14ac:dyDescent="0.25">
      <c r="A66" s="15" t="s">
        <v>33</v>
      </c>
      <c r="B66" s="35">
        <f>'[1]Faregates Total Unit Cost'!D52</f>
        <v>3</v>
      </c>
      <c r="C66" s="17">
        <f>C46</f>
        <v>0</v>
      </c>
      <c r="D66" s="14">
        <f t="shared" ref="D66:D71" si="0">B66*C66</f>
        <v>0</v>
      </c>
    </row>
    <row r="67" spans="1:11" x14ac:dyDescent="0.25">
      <c r="A67" s="15" t="s">
        <v>25</v>
      </c>
      <c r="B67" s="35">
        <f>'[1]Faregates Total Unit Cost'!D53</f>
        <v>3</v>
      </c>
      <c r="C67" s="17">
        <f>C33</f>
        <v>0</v>
      </c>
      <c r="D67" s="14">
        <f t="shared" si="0"/>
        <v>0</v>
      </c>
    </row>
    <row r="68" spans="1:11" x14ac:dyDescent="0.25">
      <c r="A68" s="15" t="s">
        <v>26</v>
      </c>
      <c r="B68" s="35">
        <f>'[1]Faregates Total Unit Cost'!D54</f>
        <v>8</v>
      </c>
      <c r="C68" s="17">
        <f>C36</f>
        <v>0</v>
      </c>
      <c r="D68" s="14">
        <f t="shared" si="0"/>
        <v>0</v>
      </c>
    </row>
    <row r="69" spans="1:11" x14ac:dyDescent="0.25">
      <c r="A69" s="15" t="s">
        <v>27</v>
      </c>
      <c r="B69" s="35">
        <f>'[1]Faregates Total Unit Cost'!D55</f>
        <v>4</v>
      </c>
      <c r="C69" s="17">
        <f>C39</f>
        <v>0</v>
      </c>
      <c r="D69" s="14">
        <f t="shared" si="0"/>
        <v>0</v>
      </c>
    </row>
    <row r="70" spans="1:11" x14ac:dyDescent="0.25">
      <c r="A70" s="15" t="s">
        <v>34</v>
      </c>
      <c r="B70" s="35">
        <f>'[1]Faregates Total Unit Cost'!D56</f>
        <v>30</v>
      </c>
      <c r="C70" s="37">
        <f>C59</f>
        <v>0</v>
      </c>
      <c r="D70" s="14">
        <f t="shared" si="0"/>
        <v>0</v>
      </c>
    </row>
    <row r="71" spans="1:11" x14ac:dyDescent="0.25">
      <c r="A71" s="15" t="s">
        <v>31</v>
      </c>
      <c r="B71" s="35">
        <v>4</v>
      </c>
      <c r="C71" s="37">
        <f>C61</f>
        <v>0</v>
      </c>
      <c r="D71" s="14">
        <f t="shared" si="0"/>
        <v>0</v>
      </c>
    </row>
    <row r="72" spans="1:11" ht="15.75" x14ac:dyDescent="0.25">
      <c r="A72" s="38" t="s">
        <v>35</v>
      </c>
      <c r="B72" s="4"/>
      <c r="C72" s="5"/>
      <c r="D72" s="10">
        <f>SUM(D66:D71)</f>
        <v>0</v>
      </c>
    </row>
    <row r="73" spans="1:11" x14ac:dyDescent="0.25">
      <c r="A73" s="1"/>
      <c r="B73" s="4"/>
      <c r="C73" s="5"/>
      <c r="D73" s="6"/>
    </row>
    <row r="74" spans="1:11" ht="15.75" x14ac:dyDescent="0.25">
      <c r="A74" s="7" t="s">
        <v>36</v>
      </c>
      <c r="B74" s="11"/>
      <c r="C74" s="9"/>
      <c r="D74" s="6"/>
    </row>
    <row r="75" spans="1:11" ht="15.75" x14ac:dyDescent="0.25">
      <c r="A75" s="12" t="s">
        <v>37</v>
      </c>
      <c r="B75" s="8" t="s">
        <v>4</v>
      </c>
      <c r="C75" s="13"/>
      <c r="D75" s="57" t="s">
        <v>60</v>
      </c>
    </row>
    <row r="76" spans="1:11" ht="15.75" x14ac:dyDescent="0.25">
      <c r="A76" s="12" t="s">
        <v>63</v>
      </c>
      <c r="B76" s="8" t="s">
        <v>4</v>
      </c>
      <c r="C76" s="13"/>
      <c r="D76" s="57" t="s">
        <v>60</v>
      </c>
      <c r="K76" s="56"/>
    </row>
    <row r="77" spans="1:11" ht="15.75" x14ac:dyDescent="0.25">
      <c r="A77" s="7" t="s">
        <v>38</v>
      </c>
      <c r="B77" s="8" t="s">
        <v>4</v>
      </c>
      <c r="C77" s="9"/>
      <c r="D77" s="57" t="s">
        <v>60</v>
      </c>
    </row>
    <row r="78" spans="1:11" x14ac:dyDescent="0.25">
      <c r="A78" s="1"/>
      <c r="B78" s="4"/>
      <c r="C78" s="5"/>
      <c r="D78" s="6"/>
    </row>
    <row r="79" spans="1:11" ht="15.75" x14ac:dyDescent="0.25">
      <c r="A79" s="7" t="s">
        <v>39</v>
      </c>
      <c r="B79" s="8" t="s">
        <v>4</v>
      </c>
      <c r="C79" s="9"/>
      <c r="D79" s="57" t="s">
        <v>60</v>
      </c>
    </row>
    <row r="80" spans="1:11" ht="15.75" x14ac:dyDescent="0.25">
      <c r="A80" s="7"/>
      <c r="B80" s="8"/>
      <c r="C80" s="9"/>
      <c r="D80" s="10"/>
    </row>
    <row r="81" spans="1:4" ht="15.75" x14ac:dyDescent="0.25">
      <c r="A81" s="7" t="s">
        <v>40</v>
      </c>
      <c r="B81" s="8"/>
      <c r="C81" s="9"/>
      <c r="D81" s="10"/>
    </row>
    <row r="82" spans="1:4" ht="15.75" x14ac:dyDescent="0.25">
      <c r="A82" s="39" t="s">
        <v>41</v>
      </c>
      <c r="B82" s="8" t="s">
        <v>4</v>
      </c>
      <c r="C82" s="9"/>
      <c r="D82" s="57" t="s">
        <v>60</v>
      </c>
    </row>
    <row r="83" spans="1:4" ht="15.75" x14ac:dyDescent="0.25">
      <c r="A83" s="39" t="s">
        <v>62</v>
      </c>
      <c r="B83" s="8">
        <v>2000</v>
      </c>
      <c r="C83" s="40"/>
      <c r="D83" s="10">
        <f>B83*C83</f>
        <v>0</v>
      </c>
    </row>
    <row r="84" spans="1:4" ht="15.75" x14ac:dyDescent="0.25">
      <c r="A84" s="7" t="s">
        <v>42</v>
      </c>
      <c r="B84" s="8"/>
      <c r="C84" s="9"/>
      <c r="D84" s="10">
        <f>SUM(D82:D83)</f>
        <v>0</v>
      </c>
    </row>
    <row r="85" spans="1:4" ht="15.75" x14ac:dyDescent="0.25">
      <c r="A85" s="7"/>
      <c r="B85" s="11"/>
      <c r="C85" s="9"/>
      <c r="D85" s="6"/>
    </row>
    <row r="86" spans="1:4" ht="19.5" thickBot="1" x14ac:dyDescent="0.35">
      <c r="A86" s="41" t="s">
        <v>43</v>
      </c>
      <c r="B86" s="42"/>
      <c r="C86" s="43"/>
      <c r="D86" s="58" t="s">
        <v>60</v>
      </c>
    </row>
    <row r="87" spans="1:4" ht="19.5" thickBot="1" x14ac:dyDescent="0.35">
      <c r="A87" s="51"/>
      <c r="B87" s="52"/>
      <c r="C87" s="53"/>
      <c r="D87" s="54"/>
    </row>
    <row r="88" spans="1:4" ht="19.5" thickBot="1" x14ac:dyDescent="0.35">
      <c r="A88" s="44"/>
      <c r="B88" s="2" t="s">
        <v>0</v>
      </c>
      <c r="C88" s="2" t="s">
        <v>1</v>
      </c>
      <c r="D88" s="3" t="s">
        <v>2</v>
      </c>
    </row>
    <row r="89" spans="1:4" ht="15.75" x14ac:dyDescent="0.25">
      <c r="A89" s="7" t="s">
        <v>44</v>
      </c>
      <c r="B89" s="4"/>
      <c r="C89" s="5"/>
      <c r="D89" s="6"/>
    </row>
    <row r="90" spans="1:4" x14ac:dyDescent="0.25">
      <c r="A90" s="1"/>
      <c r="B90" s="4"/>
      <c r="C90" s="5"/>
      <c r="D90" s="6"/>
    </row>
    <row r="91" spans="1:4" ht="15.75" x14ac:dyDescent="0.25">
      <c r="A91" s="7" t="s">
        <v>45</v>
      </c>
      <c r="B91" s="11"/>
      <c r="C91" s="9"/>
      <c r="D91" s="6"/>
    </row>
    <row r="92" spans="1:4" x14ac:dyDescent="0.25">
      <c r="A92" s="15" t="s">
        <v>23</v>
      </c>
      <c r="B92" s="16">
        <f>'[1]Faregates Total Unit Cost'!D25</f>
        <v>6</v>
      </c>
      <c r="C92" s="17"/>
      <c r="D92" s="14">
        <f>B92*C92</f>
        <v>0</v>
      </c>
    </row>
    <row r="93" spans="1:4" x14ac:dyDescent="0.25">
      <c r="A93" s="15" t="s">
        <v>24</v>
      </c>
      <c r="B93" s="16">
        <f>B92</f>
        <v>6</v>
      </c>
      <c r="C93" s="17"/>
      <c r="D93" s="14">
        <f>B93*C93</f>
        <v>0</v>
      </c>
    </row>
    <row r="94" spans="1:4" x14ac:dyDescent="0.25">
      <c r="A94" s="15"/>
      <c r="B94" s="18"/>
      <c r="C94" s="19"/>
      <c r="D94" s="6"/>
    </row>
    <row r="95" spans="1:4" x14ac:dyDescent="0.25">
      <c r="A95" s="15" t="s">
        <v>25</v>
      </c>
      <c r="B95" s="16">
        <f>'[1]Faregates Total Unit Cost'!D26</f>
        <v>6</v>
      </c>
      <c r="C95" s="17"/>
      <c r="D95" s="14">
        <f>B95*C95</f>
        <v>0</v>
      </c>
    </row>
    <row r="96" spans="1:4" x14ac:dyDescent="0.25">
      <c r="A96" s="15" t="s">
        <v>24</v>
      </c>
      <c r="B96" s="16">
        <f>B95</f>
        <v>6</v>
      </c>
      <c r="C96" s="17"/>
      <c r="D96" s="14">
        <f>B96*C96</f>
        <v>0</v>
      </c>
    </row>
    <row r="97" spans="1:4" x14ac:dyDescent="0.25">
      <c r="A97" s="15"/>
      <c r="B97" s="18"/>
      <c r="C97" s="19"/>
      <c r="D97" s="6"/>
    </row>
    <row r="98" spans="1:4" x14ac:dyDescent="0.25">
      <c r="A98" s="15" t="s">
        <v>26</v>
      </c>
      <c r="B98" s="16">
        <f>'[1]Faregates Total Unit Cost'!D27</f>
        <v>25</v>
      </c>
      <c r="C98" s="17"/>
      <c r="D98" s="14">
        <f>B98*C98</f>
        <v>0</v>
      </c>
    </row>
    <row r="99" spans="1:4" x14ac:dyDescent="0.25">
      <c r="A99" s="15" t="s">
        <v>24</v>
      </c>
      <c r="B99" s="16">
        <f>B98</f>
        <v>25</v>
      </c>
      <c r="C99" s="17"/>
      <c r="D99" s="14">
        <f>B99*C99</f>
        <v>0</v>
      </c>
    </row>
    <row r="100" spans="1:4" x14ac:dyDescent="0.25">
      <c r="A100" s="15"/>
      <c r="B100" s="18"/>
      <c r="C100" s="19"/>
      <c r="D100" s="6"/>
    </row>
    <row r="101" spans="1:4" x14ac:dyDescent="0.25">
      <c r="A101" s="15" t="s">
        <v>27</v>
      </c>
      <c r="B101" s="16">
        <f>'[1]Faregates Total Unit Cost'!D28</f>
        <v>6</v>
      </c>
      <c r="C101" s="17"/>
      <c r="D101" s="14">
        <f>B101*C101</f>
        <v>0</v>
      </c>
    </row>
    <row r="102" spans="1:4" x14ac:dyDescent="0.25">
      <c r="A102" s="15" t="s">
        <v>24</v>
      </c>
      <c r="B102" s="16">
        <f>B101</f>
        <v>6</v>
      </c>
      <c r="C102" s="17"/>
      <c r="D102" s="14">
        <f>B102*C102</f>
        <v>0</v>
      </c>
    </row>
    <row r="103" spans="1:4" x14ac:dyDescent="0.25">
      <c r="A103" s="20"/>
      <c r="B103" s="21"/>
      <c r="C103" s="5"/>
      <c r="D103" s="6"/>
    </row>
    <row r="104" spans="1:4" x14ac:dyDescent="0.25">
      <c r="A104" s="20" t="s">
        <v>31</v>
      </c>
      <c r="B104" s="21">
        <v>6</v>
      </c>
      <c r="C104" s="37"/>
      <c r="D104" s="14">
        <f t="shared" ref="D104:D105" si="1">B104*C104</f>
        <v>0</v>
      </c>
    </row>
    <row r="105" spans="1:4" x14ac:dyDescent="0.25">
      <c r="A105" s="20" t="s">
        <v>46</v>
      </c>
      <c r="B105" s="21">
        <v>12</v>
      </c>
      <c r="C105" s="36"/>
      <c r="D105" s="14">
        <f t="shared" si="1"/>
        <v>0</v>
      </c>
    </row>
    <row r="106" spans="1:4" ht="15.75" x14ac:dyDescent="0.25">
      <c r="A106" s="7" t="s">
        <v>47</v>
      </c>
      <c r="B106" s="4"/>
      <c r="C106" s="5"/>
      <c r="D106" s="10">
        <f>D92+D93+D95+D96+D98+D99+D101+D102+D104+D105</f>
        <v>0</v>
      </c>
    </row>
    <row r="107" spans="1:4" ht="15.75" x14ac:dyDescent="0.25">
      <c r="A107" s="7"/>
      <c r="B107" s="4"/>
      <c r="C107" s="5"/>
      <c r="D107" s="10"/>
    </row>
    <row r="108" spans="1:4" ht="15.75" x14ac:dyDescent="0.25">
      <c r="A108" s="7" t="s">
        <v>48</v>
      </c>
      <c r="B108" s="11"/>
      <c r="C108" s="9"/>
      <c r="D108" s="6"/>
    </row>
    <row r="109" spans="1:4" x14ac:dyDescent="0.25">
      <c r="A109" s="15" t="s">
        <v>23</v>
      </c>
      <c r="B109" s="16">
        <f>'[1]Faregates Total Unit Cost'!D25</f>
        <v>6</v>
      </c>
      <c r="C109" s="17"/>
      <c r="D109" s="14">
        <f>B109*C109</f>
        <v>0</v>
      </c>
    </row>
    <row r="110" spans="1:4" x14ac:dyDescent="0.25">
      <c r="A110" s="15" t="s">
        <v>24</v>
      </c>
      <c r="B110" s="16">
        <f>B109</f>
        <v>6</v>
      </c>
      <c r="C110" s="17"/>
      <c r="D110" s="14">
        <f>B110*C110</f>
        <v>0</v>
      </c>
    </row>
    <row r="111" spans="1:4" x14ac:dyDescent="0.25">
      <c r="A111" s="15"/>
      <c r="B111" s="18"/>
      <c r="C111" s="19"/>
      <c r="D111" s="6"/>
    </row>
    <row r="112" spans="1:4" x14ac:dyDescent="0.25">
      <c r="A112" s="15" t="s">
        <v>25</v>
      </c>
      <c r="B112" s="16">
        <f>'[1]Faregates Total Unit Cost'!D26</f>
        <v>6</v>
      </c>
      <c r="C112" s="17"/>
      <c r="D112" s="14">
        <f>B112*C112</f>
        <v>0</v>
      </c>
    </row>
    <row r="113" spans="1:4" x14ac:dyDescent="0.25">
      <c r="A113" s="15" t="s">
        <v>24</v>
      </c>
      <c r="B113" s="16">
        <f>B112</f>
        <v>6</v>
      </c>
      <c r="C113" s="17"/>
      <c r="D113" s="14">
        <f>B113*C113</f>
        <v>0</v>
      </c>
    </row>
    <row r="114" spans="1:4" x14ac:dyDescent="0.25">
      <c r="A114" s="15"/>
      <c r="B114" s="18"/>
      <c r="C114" s="19"/>
      <c r="D114" s="6"/>
    </row>
    <row r="115" spans="1:4" x14ac:dyDescent="0.25">
      <c r="A115" s="15" t="s">
        <v>26</v>
      </c>
      <c r="B115" s="16">
        <f>'[1]Faregates Total Unit Cost'!D27</f>
        <v>25</v>
      </c>
      <c r="C115" s="17"/>
      <c r="D115" s="14">
        <f>B115*C115</f>
        <v>0</v>
      </c>
    </row>
    <row r="116" spans="1:4" x14ac:dyDescent="0.25">
      <c r="A116" s="15" t="s">
        <v>24</v>
      </c>
      <c r="B116" s="16">
        <f>B115</f>
        <v>25</v>
      </c>
      <c r="C116" s="17"/>
      <c r="D116" s="14">
        <f>B116*C116</f>
        <v>0</v>
      </c>
    </row>
    <row r="117" spans="1:4" x14ac:dyDescent="0.25">
      <c r="A117" s="15"/>
      <c r="B117" s="18"/>
      <c r="C117" s="19"/>
      <c r="D117" s="6"/>
    </row>
    <row r="118" spans="1:4" x14ac:dyDescent="0.25">
      <c r="A118" s="15" t="s">
        <v>27</v>
      </c>
      <c r="B118" s="16">
        <f>'[1]Faregates Total Unit Cost'!D28</f>
        <v>6</v>
      </c>
      <c r="C118" s="17"/>
      <c r="D118" s="14">
        <f>B118*C118</f>
        <v>0</v>
      </c>
    </row>
    <row r="119" spans="1:4" x14ac:dyDescent="0.25">
      <c r="A119" s="15" t="s">
        <v>24</v>
      </c>
      <c r="B119" s="16">
        <f>B118</f>
        <v>6</v>
      </c>
      <c r="C119" s="17"/>
      <c r="D119" s="14">
        <f>B119*C119</f>
        <v>0</v>
      </c>
    </row>
    <row r="120" spans="1:4" x14ac:dyDescent="0.25">
      <c r="A120" s="20"/>
      <c r="B120" s="21"/>
      <c r="C120" s="5"/>
      <c r="D120" s="6"/>
    </row>
    <row r="121" spans="1:4" x14ac:dyDescent="0.25">
      <c r="A121" s="45" t="s">
        <v>31</v>
      </c>
      <c r="B121" s="21">
        <v>3</v>
      </c>
      <c r="C121" s="37"/>
      <c r="D121" s="14">
        <f t="shared" ref="D121:D122" si="2">B121*C121</f>
        <v>0</v>
      </c>
    </row>
    <row r="122" spans="1:4" x14ac:dyDescent="0.25">
      <c r="A122" s="45" t="s">
        <v>46</v>
      </c>
      <c r="B122" s="21">
        <v>6</v>
      </c>
      <c r="C122" s="36"/>
      <c r="D122" s="14">
        <f t="shared" si="2"/>
        <v>0</v>
      </c>
    </row>
    <row r="123" spans="1:4" ht="16.5" thickBot="1" x14ac:dyDescent="0.3">
      <c r="A123" s="22" t="s">
        <v>49</v>
      </c>
      <c r="B123" s="23"/>
      <c r="C123" s="24"/>
      <c r="D123" s="25">
        <f>D109+D110+D112+D113+D115+D116+D118+D119+D121+D122</f>
        <v>0</v>
      </c>
    </row>
    <row r="124" spans="1:4" ht="16.5" thickBot="1" x14ac:dyDescent="0.3">
      <c r="A124" s="26"/>
      <c r="B124" s="27"/>
      <c r="C124" s="28"/>
      <c r="D124" s="46"/>
    </row>
    <row r="125" spans="1:4" ht="16.5" thickBot="1" x14ac:dyDescent="0.3">
      <c r="A125" s="29"/>
      <c r="B125" s="2" t="s">
        <v>0</v>
      </c>
      <c r="C125" s="2" t="s">
        <v>1</v>
      </c>
      <c r="D125" s="3" t="s">
        <v>2</v>
      </c>
    </row>
    <row r="126" spans="1:4" ht="15.75" x14ac:dyDescent="0.25">
      <c r="A126" s="7" t="s">
        <v>50</v>
      </c>
      <c r="B126" s="11"/>
      <c r="C126" s="9"/>
      <c r="D126" s="6"/>
    </row>
    <row r="127" spans="1:4" x14ac:dyDescent="0.25">
      <c r="A127" s="15"/>
      <c r="B127" s="18"/>
      <c r="C127" s="19"/>
      <c r="D127" s="6"/>
    </row>
    <row r="128" spans="1:4" x14ac:dyDescent="0.25">
      <c r="A128" s="15" t="s">
        <v>25</v>
      </c>
      <c r="B128" s="16">
        <f>'[1]Faregates Total Unit Cost'!D44</f>
        <v>1</v>
      </c>
      <c r="C128" s="17"/>
      <c r="D128" s="14">
        <f>B128*C128</f>
        <v>0</v>
      </c>
    </row>
    <row r="129" spans="1:4" x14ac:dyDescent="0.25">
      <c r="A129" s="15" t="s">
        <v>24</v>
      </c>
      <c r="B129" s="16">
        <f>B128</f>
        <v>1</v>
      </c>
      <c r="C129" s="17"/>
      <c r="D129" s="14">
        <f>B129*C129</f>
        <v>0</v>
      </c>
    </row>
    <row r="130" spans="1:4" x14ac:dyDescent="0.25">
      <c r="A130" s="15"/>
      <c r="B130" s="18"/>
      <c r="C130" s="19"/>
      <c r="D130" s="6"/>
    </row>
    <row r="131" spans="1:4" x14ac:dyDescent="0.25">
      <c r="A131" s="15" t="s">
        <v>26</v>
      </c>
      <c r="B131" s="16">
        <f>'[1]Faregates Total Unit Cost'!D45</f>
        <v>5</v>
      </c>
      <c r="C131" s="17"/>
      <c r="D131" s="14">
        <f>B131*C131</f>
        <v>0</v>
      </c>
    </row>
    <row r="132" spans="1:4" x14ac:dyDescent="0.25">
      <c r="A132" s="15" t="s">
        <v>24</v>
      </c>
      <c r="B132" s="16">
        <f>B131</f>
        <v>5</v>
      </c>
      <c r="C132" s="17"/>
      <c r="D132" s="14">
        <f>B132*C132</f>
        <v>0</v>
      </c>
    </row>
    <row r="133" spans="1:4" x14ac:dyDescent="0.25">
      <c r="A133" s="15"/>
      <c r="B133" s="18"/>
      <c r="C133" s="19"/>
      <c r="D133" s="6"/>
    </row>
    <row r="134" spans="1:4" x14ac:dyDescent="0.25">
      <c r="A134" s="15" t="s">
        <v>27</v>
      </c>
      <c r="B134" s="16">
        <f>'[1]Faregates Total Unit Cost'!D46</f>
        <v>1</v>
      </c>
      <c r="C134" s="17"/>
      <c r="D134" s="14">
        <f>B134*C134</f>
        <v>0</v>
      </c>
    </row>
    <row r="135" spans="1:4" x14ac:dyDescent="0.25">
      <c r="A135" s="15" t="s">
        <v>24</v>
      </c>
      <c r="B135" s="16">
        <f>B134</f>
        <v>1</v>
      </c>
      <c r="C135" s="17"/>
      <c r="D135" s="14">
        <f>B135*C135</f>
        <v>0</v>
      </c>
    </row>
    <row r="136" spans="1:4" x14ac:dyDescent="0.25">
      <c r="A136" s="20"/>
      <c r="B136" s="21"/>
      <c r="C136" s="5"/>
      <c r="D136" s="6"/>
    </row>
    <row r="137" spans="1:4" x14ac:dyDescent="0.25">
      <c r="A137" s="45" t="s">
        <v>31</v>
      </c>
      <c r="B137" s="21">
        <v>3</v>
      </c>
      <c r="C137" s="37"/>
      <c r="D137" s="14">
        <f t="shared" ref="D137:D138" si="3">B137*C137</f>
        <v>0</v>
      </c>
    </row>
    <row r="138" spans="1:4" x14ac:dyDescent="0.25">
      <c r="A138" s="45" t="s">
        <v>46</v>
      </c>
      <c r="B138" s="21">
        <v>6</v>
      </c>
      <c r="C138" s="36"/>
      <c r="D138" s="14">
        <f t="shared" si="3"/>
        <v>0</v>
      </c>
    </row>
    <row r="139" spans="1:4" ht="15.75" x14ac:dyDescent="0.25">
      <c r="A139" s="7" t="s">
        <v>51</v>
      </c>
      <c r="B139" s="4"/>
      <c r="C139" s="5"/>
      <c r="D139" s="10">
        <f>D128+D129+D131+D132+D134+D135+D137+D138</f>
        <v>0</v>
      </c>
    </row>
    <row r="140" spans="1:4" x14ac:dyDescent="0.25">
      <c r="A140" s="1"/>
      <c r="B140" s="4"/>
      <c r="C140" s="5"/>
      <c r="D140" s="6"/>
    </row>
    <row r="141" spans="1:4" ht="15.75" x14ac:dyDescent="0.25">
      <c r="A141" s="7" t="s">
        <v>77</v>
      </c>
      <c r="B141" s="4"/>
      <c r="C141" s="5"/>
      <c r="D141" s="6"/>
    </row>
    <row r="142" spans="1:4" x14ac:dyDescent="0.25">
      <c r="A142" s="1"/>
      <c r="B142" s="4"/>
      <c r="C142" s="5"/>
      <c r="D142" s="6"/>
    </row>
    <row r="143" spans="1:4" x14ac:dyDescent="0.25">
      <c r="A143" s="47" t="s">
        <v>78</v>
      </c>
      <c r="B143" s="4" t="s">
        <v>4</v>
      </c>
      <c r="C143" s="5"/>
      <c r="D143" s="57" t="s">
        <v>60</v>
      </c>
    </row>
    <row r="144" spans="1:4" x14ac:dyDescent="0.25">
      <c r="A144" s="47" t="s">
        <v>83</v>
      </c>
      <c r="B144" s="4">
        <v>1000</v>
      </c>
      <c r="C144" s="5"/>
      <c r="D144" s="14">
        <f>B144*C144</f>
        <v>0</v>
      </c>
    </row>
    <row r="145" spans="1:4" x14ac:dyDescent="0.25">
      <c r="A145" s="1"/>
      <c r="B145" s="4"/>
      <c r="C145" s="5"/>
      <c r="D145" s="6"/>
    </row>
    <row r="146" spans="1:4" x14ac:dyDescent="0.25">
      <c r="A146" s="47" t="s">
        <v>79</v>
      </c>
      <c r="B146" s="4" t="s">
        <v>4</v>
      </c>
      <c r="C146" s="5"/>
      <c r="D146" s="57" t="s">
        <v>60</v>
      </c>
    </row>
    <row r="147" spans="1:4" x14ac:dyDescent="0.25">
      <c r="A147" s="47" t="s">
        <v>84</v>
      </c>
      <c r="B147" s="4">
        <v>1000</v>
      </c>
      <c r="C147" s="5"/>
      <c r="D147" s="14">
        <f>B147*C147</f>
        <v>0</v>
      </c>
    </row>
    <row r="148" spans="1:4" x14ac:dyDescent="0.25">
      <c r="A148" s="1"/>
      <c r="B148" s="4"/>
      <c r="C148" s="5"/>
      <c r="D148" s="6"/>
    </row>
    <row r="149" spans="1:4" x14ac:dyDescent="0.25">
      <c r="A149" s="47" t="s">
        <v>80</v>
      </c>
      <c r="B149" s="4" t="s">
        <v>4</v>
      </c>
      <c r="C149" s="5"/>
      <c r="D149" s="57" t="s">
        <v>60</v>
      </c>
    </row>
    <row r="150" spans="1:4" x14ac:dyDescent="0.25">
      <c r="A150" s="47" t="s">
        <v>85</v>
      </c>
      <c r="B150" s="4">
        <v>1000</v>
      </c>
      <c r="C150" s="5"/>
      <c r="D150" s="14">
        <f>B150*C150</f>
        <v>0</v>
      </c>
    </row>
    <row r="151" spans="1:4" x14ac:dyDescent="0.25">
      <c r="A151" s="1"/>
      <c r="B151" s="4"/>
      <c r="C151" s="5"/>
      <c r="D151" s="6"/>
    </row>
    <row r="152" spans="1:4" x14ac:dyDescent="0.25">
      <c r="A152" s="47" t="s">
        <v>81</v>
      </c>
      <c r="B152" s="4" t="s">
        <v>4</v>
      </c>
      <c r="C152" s="5"/>
      <c r="D152" s="57" t="s">
        <v>60</v>
      </c>
    </row>
    <row r="153" spans="1:4" x14ac:dyDescent="0.25">
      <c r="A153" s="47" t="s">
        <v>86</v>
      </c>
      <c r="B153" s="4">
        <v>1000</v>
      </c>
      <c r="C153" s="5"/>
      <c r="D153" s="14">
        <f>B153*C153</f>
        <v>0</v>
      </c>
    </row>
    <row r="154" spans="1:4" x14ac:dyDescent="0.25">
      <c r="A154" s="1"/>
      <c r="B154" s="4"/>
      <c r="C154" s="5"/>
      <c r="D154" s="6"/>
    </row>
    <row r="155" spans="1:4" x14ac:dyDescent="0.25">
      <c r="A155" s="47" t="s">
        <v>82</v>
      </c>
      <c r="B155" s="4" t="s">
        <v>4</v>
      </c>
      <c r="C155" s="5"/>
      <c r="D155" s="57" t="s">
        <v>60</v>
      </c>
    </row>
    <row r="156" spans="1:4" x14ac:dyDescent="0.25">
      <c r="A156" s="47" t="s">
        <v>87</v>
      </c>
      <c r="B156" s="4">
        <v>1000</v>
      </c>
      <c r="C156" s="5"/>
      <c r="D156" s="14">
        <f>B156*C156</f>
        <v>0</v>
      </c>
    </row>
    <row r="157" spans="1:4" x14ac:dyDescent="0.25">
      <c r="A157" s="1"/>
      <c r="B157" s="4"/>
      <c r="C157" s="5"/>
      <c r="D157" s="6"/>
    </row>
    <row r="158" spans="1:4" x14ac:dyDescent="0.25">
      <c r="A158" s="47" t="s">
        <v>61</v>
      </c>
      <c r="B158" s="4" t="s">
        <v>4</v>
      </c>
      <c r="C158" s="5"/>
      <c r="D158" s="57" t="s">
        <v>60</v>
      </c>
    </row>
    <row r="159" spans="1:4" x14ac:dyDescent="0.25">
      <c r="A159" s="1"/>
      <c r="B159" s="4"/>
      <c r="C159" s="5"/>
      <c r="D159" s="6"/>
    </row>
    <row r="160" spans="1:4" x14ac:dyDescent="0.25">
      <c r="A160" s="47" t="s">
        <v>70</v>
      </c>
      <c r="B160" s="4" t="s">
        <v>4</v>
      </c>
      <c r="C160" s="5"/>
      <c r="D160" s="57" t="s">
        <v>60</v>
      </c>
    </row>
    <row r="161" spans="1:4" x14ac:dyDescent="0.25">
      <c r="A161" s="1"/>
      <c r="B161" s="4"/>
      <c r="C161" s="5"/>
      <c r="D161" s="6"/>
    </row>
    <row r="162" spans="1:4" x14ac:dyDescent="0.25">
      <c r="A162" s="47" t="s">
        <v>71</v>
      </c>
      <c r="B162" s="4" t="s">
        <v>4</v>
      </c>
      <c r="C162" s="5"/>
      <c r="D162" s="57" t="s">
        <v>60</v>
      </c>
    </row>
    <row r="163" spans="1:4" x14ac:dyDescent="0.25">
      <c r="A163" s="1"/>
      <c r="B163" s="4"/>
      <c r="C163" s="5"/>
      <c r="D163" s="6"/>
    </row>
    <row r="164" spans="1:4" x14ac:dyDescent="0.25">
      <c r="A164" s="47" t="s">
        <v>72</v>
      </c>
      <c r="B164" s="4" t="s">
        <v>4</v>
      </c>
      <c r="C164" s="5"/>
      <c r="D164" s="57" t="s">
        <v>60</v>
      </c>
    </row>
    <row r="165" spans="1:4" x14ac:dyDescent="0.25">
      <c r="A165" s="47"/>
      <c r="B165" s="4"/>
      <c r="C165" s="5"/>
      <c r="D165" s="6"/>
    </row>
    <row r="166" spans="1:4" x14ac:dyDescent="0.25">
      <c r="A166" s="47" t="s">
        <v>73</v>
      </c>
      <c r="B166" s="4" t="s">
        <v>4</v>
      </c>
      <c r="C166" s="5"/>
      <c r="D166" s="57" t="s">
        <v>60</v>
      </c>
    </row>
    <row r="167" spans="1:4" x14ac:dyDescent="0.25">
      <c r="A167" s="47"/>
      <c r="B167" s="4"/>
      <c r="C167" s="5"/>
      <c r="D167" s="6"/>
    </row>
    <row r="168" spans="1:4" x14ac:dyDescent="0.25">
      <c r="A168" s="47" t="s">
        <v>74</v>
      </c>
      <c r="B168" s="4" t="s">
        <v>4</v>
      </c>
      <c r="C168" s="5"/>
      <c r="D168" s="57" t="s">
        <v>60</v>
      </c>
    </row>
    <row r="169" spans="1:4" x14ac:dyDescent="0.25">
      <c r="A169" s="47"/>
      <c r="B169" s="4"/>
      <c r="C169" s="5"/>
      <c r="D169" s="6"/>
    </row>
    <row r="170" spans="1:4" ht="15.75" thickBot="1" x14ac:dyDescent="0.3">
      <c r="A170" s="48" t="s">
        <v>52</v>
      </c>
      <c r="B170" s="23"/>
      <c r="C170" s="24"/>
      <c r="D170" s="25">
        <f>SUM(D143:D168)</f>
        <v>0</v>
      </c>
    </row>
    <row r="171" spans="1:4" ht="15.75" thickBot="1" x14ac:dyDescent="0.3">
      <c r="A171" s="55"/>
      <c r="B171" s="27"/>
      <c r="C171" s="28"/>
      <c r="D171" s="46"/>
    </row>
    <row r="172" spans="1:4" ht="15.75" thickBot="1" x14ac:dyDescent="0.3">
      <c r="A172" s="30"/>
      <c r="B172" s="2" t="s">
        <v>0</v>
      </c>
      <c r="C172" s="2" t="s">
        <v>1</v>
      </c>
      <c r="D172" s="3" t="s">
        <v>2</v>
      </c>
    </row>
    <row r="173" spans="1:4" x14ac:dyDescent="0.25">
      <c r="A173" s="47" t="s">
        <v>53</v>
      </c>
      <c r="B173" s="4"/>
      <c r="C173" s="5"/>
      <c r="D173" s="6"/>
    </row>
    <row r="174" spans="1:4" x14ac:dyDescent="0.25">
      <c r="A174" s="1"/>
      <c r="B174" s="4"/>
      <c r="C174" s="5"/>
      <c r="D174" s="6"/>
    </row>
    <row r="175" spans="1:4" x14ac:dyDescent="0.25">
      <c r="A175" s="1" t="s">
        <v>64</v>
      </c>
      <c r="B175" s="4" t="s">
        <v>4</v>
      </c>
      <c r="C175" s="5"/>
      <c r="D175" s="57" t="s">
        <v>60</v>
      </c>
    </row>
    <row r="176" spans="1:4" x14ac:dyDescent="0.25">
      <c r="A176" s="1"/>
      <c r="B176" s="4"/>
      <c r="C176" s="5"/>
      <c r="D176" s="6"/>
    </row>
    <row r="177" spans="1:4" x14ac:dyDescent="0.25">
      <c r="A177" s="1" t="s">
        <v>65</v>
      </c>
      <c r="B177" s="4" t="s">
        <v>4</v>
      </c>
      <c r="C177" s="5"/>
      <c r="D177" s="57" t="s">
        <v>60</v>
      </c>
    </row>
    <row r="178" spans="1:4" x14ac:dyDescent="0.25">
      <c r="A178" s="1"/>
      <c r="B178" s="4"/>
      <c r="C178" s="5"/>
      <c r="D178" s="6"/>
    </row>
    <row r="179" spans="1:4" x14ac:dyDescent="0.25">
      <c r="A179" s="1" t="s">
        <v>66</v>
      </c>
      <c r="B179" s="4" t="s">
        <v>4</v>
      </c>
      <c r="C179" s="5"/>
      <c r="D179" s="57" t="s">
        <v>60</v>
      </c>
    </row>
    <row r="180" spans="1:4" x14ac:dyDescent="0.25">
      <c r="A180" s="1"/>
      <c r="B180" s="4"/>
      <c r="C180" s="5"/>
      <c r="D180" s="6"/>
    </row>
    <row r="181" spans="1:4" x14ac:dyDescent="0.25">
      <c r="A181" s="1" t="s">
        <v>67</v>
      </c>
      <c r="B181" s="4" t="s">
        <v>4</v>
      </c>
      <c r="C181" s="5"/>
      <c r="D181" s="57" t="s">
        <v>60</v>
      </c>
    </row>
    <row r="182" spans="1:4" x14ac:dyDescent="0.25">
      <c r="A182" s="1"/>
      <c r="B182" s="4"/>
      <c r="C182" s="5"/>
      <c r="D182" s="6"/>
    </row>
    <row r="183" spans="1:4" x14ac:dyDescent="0.25">
      <c r="A183" s="1" t="s">
        <v>68</v>
      </c>
      <c r="B183" s="4" t="s">
        <v>4</v>
      </c>
      <c r="C183" s="5"/>
      <c r="D183" s="57" t="s">
        <v>60</v>
      </c>
    </row>
    <row r="184" spans="1:4" x14ac:dyDescent="0.25">
      <c r="A184" s="1"/>
      <c r="B184" s="4"/>
      <c r="C184" s="5"/>
      <c r="D184" s="6"/>
    </row>
    <row r="185" spans="1:4" x14ac:dyDescent="0.25">
      <c r="A185" s="1" t="s">
        <v>69</v>
      </c>
      <c r="B185" s="4" t="s">
        <v>4</v>
      </c>
      <c r="C185" s="5"/>
      <c r="D185" s="57" t="s">
        <v>60</v>
      </c>
    </row>
    <row r="186" spans="1:4" x14ac:dyDescent="0.25">
      <c r="A186" s="1"/>
      <c r="B186" s="4"/>
      <c r="C186" s="5"/>
      <c r="D186" s="6"/>
    </row>
    <row r="187" spans="1:4" x14ac:dyDescent="0.25">
      <c r="A187" s="47" t="s">
        <v>54</v>
      </c>
      <c r="B187" s="4"/>
      <c r="C187" s="5"/>
      <c r="D187" s="10">
        <f>SUM(D175:D185)</f>
        <v>0</v>
      </c>
    </row>
    <row r="188" spans="1:4" x14ac:dyDescent="0.25">
      <c r="A188" s="1"/>
      <c r="B188" s="4"/>
      <c r="C188" s="5"/>
      <c r="D188" s="6"/>
    </row>
    <row r="189" spans="1:4" x14ac:dyDescent="0.25">
      <c r="A189" s="47" t="s">
        <v>55</v>
      </c>
      <c r="B189" s="4"/>
      <c r="C189" s="5"/>
      <c r="D189" s="10">
        <f>D106+D123+D139+D170+D187</f>
        <v>0</v>
      </c>
    </row>
    <row r="190" spans="1:4" x14ac:dyDescent="0.25">
      <c r="A190" s="1"/>
      <c r="B190" s="4"/>
      <c r="C190" s="5"/>
      <c r="D190" s="6"/>
    </row>
    <row r="191" spans="1:4" ht="15.75" thickBot="1" x14ac:dyDescent="0.3">
      <c r="A191" s="48" t="s">
        <v>56</v>
      </c>
      <c r="B191" s="23"/>
      <c r="C191" s="24"/>
      <c r="D191" s="59" t="s">
        <v>60</v>
      </c>
    </row>
    <row r="192" spans="1:4" x14ac:dyDescent="0.25">
      <c r="B192" s="27"/>
      <c r="C192" s="28"/>
      <c r="D192" s="49"/>
    </row>
    <row r="193" spans="1:4" x14ac:dyDescent="0.25">
      <c r="B193" s="27"/>
      <c r="C193" s="28"/>
      <c r="D193" s="49"/>
    </row>
    <row r="194" spans="1:4" ht="15.75" thickBot="1" x14ac:dyDescent="0.3">
      <c r="A194" s="30"/>
      <c r="B194" s="27"/>
      <c r="C194" s="28"/>
      <c r="D194" s="49"/>
    </row>
    <row r="195" spans="1:4" x14ac:dyDescent="0.25">
      <c r="A195" s="50" t="s">
        <v>57</v>
      </c>
      <c r="B195" s="27"/>
      <c r="C195" s="28"/>
      <c r="D195" s="49"/>
    </row>
    <row r="196" spans="1:4" x14ac:dyDescent="0.25">
      <c r="A196" s="50"/>
      <c r="B196" s="27"/>
      <c r="C196" s="28"/>
      <c r="D196" s="49"/>
    </row>
    <row r="197" spans="1:4" x14ac:dyDescent="0.25">
      <c r="A197" s="28"/>
      <c r="B197" s="27"/>
      <c r="C197" s="28"/>
      <c r="D197" s="49"/>
    </row>
    <row r="198" spans="1:4" ht="15.75" thickBot="1" x14ac:dyDescent="0.3">
      <c r="A198" s="30"/>
      <c r="B198" s="27"/>
      <c r="C198" s="28"/>
      <c r="D198" s="49"/>
    </row>
    <row r="199" spans="1:4" x14ac:dyDescent="0.25">
      <c r="A199" s="50" t="s">
        <v>58</v>
      </c>
      <c r="B199" s="27"/>
      <c r="C199" s="28"/>
      <c r="D199" s="49"/>
    </row>
    <row r="200" spans="1:4" x14ac:dyDescent="0.25">
      <c r="B200" s="27"/>
      <c r="C200" s="28"/>
      <c r="D200" s="49"/>
    </row>
    <row r="201" spans="1:4" x14ac:dyDescent="0.25">
      <c r="A201" s="28"/>
      <c r="B201" s="27"/>
      <c r="C201" s="28"/>
      <c r="D201" s="49"/>
    </row>
    <row r="202" spans="1:4" ht="15.75" thickBot="1" x14ac:dyDescent="0.3">
      <c r="A202" s="30"/>
      <c r="B202" s="27"/>
      <c r="C202" s="28"/>
      <c r="D202" s="49"/>
    </row>
    <row r="203" spans="1:4" x14ac:dyDescent="0.25">
      <c r="A203" s="50" t="s">
        <v>59</v>
      </c>
      <c r="B203" s="27"/>
      <c r="C203" s="28"/>
      <c r="D203" s="49"/>
    </row>
  </sheetData>
  <mergeCells count="1">
    <mergeCell ref="A1:D1"/>
  </mergeCells>
  <pageMargins left="0.7" right="0.7" top="0.75" bottom="0.75" header="0.3" footer="0.3"/>
  <pageSetup scale="97" fitToHeight="0" orientation="portrait" r:id="rId1"/>
  <headerFooter>
    <oddHeader xml:space="preserve">&amp;C&amp;"-,Bold"&amp;12WMATA FQ18152 Amendment 07 Appendix A  Price Schedule - Replaces Amendment 02 Appendix D Price Schedule&amp;"-,Regular"&amp;11
</oddHeader>
    <oddFooter>Page &amp;P of &amp;N</oddFooter>
  </headerFooter>
  <rowBreaks count="4" manualBreakCount="4">
    <brk id="42" max="16383" man="1"/>
    <brk id="86" max="16383" man="1"/>
    <brk id="123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Eiben, Paul</dc:creator>
  <cp:lastModifiedBy>Anomnachi, Terri</cp:lastModifiedBy>
  <cp:lastPrinted>2018-09-06T13:36:55Z</cp:lastPrinted>
  <dcterms:created xsi:type="dcterms:W3CDTF">2018-09-05T17:49:56Z</dcterms:created>
  <dcterms:modified xsi:type="dcterms:W3CDTF">2018-09-10T13:43:49Z</dcterms:modified>
</cp:coreProperties>
</file>